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Compact_Heizkörper" sheetId="1" r:id="rId1"/>
  </sheets>
  <definedNames>
    <definedName name="_xlnm.Print_Area" localSheetId="0">'Compact_Heizkörper'!$A$1:$BA$37</definedName>
  </definedNames>
  <calcPr fullCalcOnLoad="1" fullPrecision="0"/>
</workbook>
</file>

<file path=xl/sharedStrings.xml><?xml version="1.0" encoding="utf-8"?>
<sst xmlns="http://schemas.openxmlformats.org/spreadsheetml/2006/main" count="80" uniqueCount="20">
  <si>
    <t>°C</t>
  </si>
  <si>
    <t>Raumtemperatur</t>
  </si>
  <si>
    <t>Type</t>
  </si>
  <si>
    <t>BH</t>
  </si>
  <si>
    <t>n</t>
  </si>
  <si>
    <t>BL</t>
  </si>
  <si>
    <t>Watt</t>
  </si>
  <si>
    <t>-</t>
  </si>
  <si>
    <t>Wärmeleistungen in Watt</t>
  </si>
  <si>
    <r>
      <t>t</t>
    </r>
    <r>
      <rPr>
        <b/>
        <vertAlign val="subscript"/>
        <sz val="14"/>
        <rFont val="Arial"/>
        <family val="2"/>
      </rPr>
      <t>V</t>
    </r>
    <r>
      <rPr>
        <b/>
        <sz val="14"/>
        <rFont val="Arial"/>
        <family val="2"/>
      </rPr>
      <t xml:space="preserve"> :</t>
    </r>
  </si>
  <si>
    <t>21S</t>
  </si>
  <si>
    <t>Gerechnete Werte</t>
  </si>
  <si>
    <r>
      <t>t</t>
    </r>
    <r>
      <rPr>
        <b/>
        <vertAlign val="subscript"/>
        <sz val="14"/>
        <rFont val="Arial"/>
        <family val="2"/>
      </rPr>
      <t>R</t>
    </r>
    <r>
      <rPr>
        <b/>
        <sz val="14"/>
        <rFont val="Arial"/>
        <family val="2"/>
      </rPr>
      <t>:</t>
    </r>
  </si>
  <si>
    <t>K</t>
  </si>
  <si>
    <t>log. Heizmittelübertemperatur</t>
  </si>
  <si>
    <r>
      <t>t</t>
    </r>
    <r>
      <rPr>
        <b/>
        <vertAlign val="subscript"/>
        <sz val="10"/>
        <rFont val="Arial"/>
        <family val="2"/>
      </rPr>
      <t>norm</t>
    </r>
  </si>
  <si>
    <r>
      <t>Q</t>
    </r>
    <r>
      <rPr>
        <b/>
        <vertAlign val="subscript"/>
        <sz val="8"/>
        <rFont val="Arial"/>
        <family val="2"/>
      </rPr>
      <t>norm</t>
    </r>
  </si>
  <si>
    <t>Die Verfügbarkeit, bzw. das Lieferprogramm der einzelnen Heizkörper entnehmen Sie bitte unseren derzeit aktuellen Preislisten und technischen Unterlagen. Fragen bzgl. Lieferfähigkeit und Lieferzeit</t>
  </si>
  <si>
    <t>sind mit dem Werk abzustimmen.</t>
  </si>
  <si>
    <t>Compact/ VT Compact/ VM Compact Wärmeleistung gemessen nach DIN EN 442-2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</si>
</sst>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7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6"/>
      <name val="Arial"/>
      <family val="0"/>
    </font>
    <font>
      <b/>
      <sz val="14"/>
      <name val="Arial"/>
      <family val="2"/>
    </font>
    <font>
      <sz val="10"/>
      <color indexed="9"/>
      <name val="Arial"/>
      <family val="2"/>
    </font>
    <font>
      <b/>
      <vertAlign val="subscript"/>
      <sz val="14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Continuous"/>
      <protection hidden="1"/>
    </xf>
    <xf numFmtId="0" fontId="10" fillId="2" borderId="0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0" fontId="7" fillId="0" borderId="4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2" borderId="8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1" fontId="7" fillId="0" borderId="9" xfId="0" applyNumberFormat="1" applyFont="1" applyBorder="1" applyAlignment="1" applyProtection="1">
      <alignment/>
      <protection hidden="1"/>
    </xf>
    <xf numFmtId="1" fontId="7" fillId="0" borderId="10" xfId="0" applyNumberFormat="1" applyFont="1" applyBorder="1" applyAlignment="1" applyProtection="1">
      <alignment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" fontId="7" fillId="2" borderId="12" xfId="0" applyNumberFormat="1" applyFont="1" applyFill="1" applyBorder="1" applyAlignment="1" applyProtection="1">
      <alignment/>
      <protection hidden="1"/>
    </xf>
    <xf numFmtId="1" fontId="7" fillId="2" borderId="11" xfId="0" applyNumberFormat="1" applyFont="1" applyFill="1" applyBorder="1" applyAlignment="1" applyProtection="1">
      <alignment/>
      <protection hidden="1"/>
    </xf>
    <xf numFmtId="1" fontId="7" fillId="2" borderId="5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9" xfId="0" applyFont="1" applyFill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1" fontId="7" fillId="0" borderId="12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182" fontId="4" fillId="0" borderId="0" xfId="0" applyNumberFormat="1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182" fontId="4" fillId="0" borderId="0" xfId="0" applyNumberFormat="1" applyFont="1" applyBorder="1" applyAlignment="1" applyProtection="1">
      <alignment horizontal="left"/>
      <protection hidden="1"/>
    </xf>
    <xf numFmtId="1" fontId="7" fillId="0" borderId="9" xfId="0" applyNumberFormat="1" applyFont="1" applyBorder="1" applyAlignment="1" applyProtection="1">
      <alignment horizontal="center"/>
      <protection hidden="1"/>
    </xf>
    <xf numFmtId="1" fontId="7" fillId="0" borderId="17" xfId="0" applyNumberFormat="1" applyFont="1" applyBorder="1" applyAlignment="1" applyProtection="1">
      <alignment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0" borderId="13" xfId="0" applyNumberFormat="1" applyFont="1" applyBorder="1" applyAlignment="1" applyProtection="1">
      <alignment/>
      <protection hidden="1"/>
    </xf>
    <xf numFmtId="1" fontId="7" fillId="0" borderId="13" xfId="0" applyNumberFormat="1" applyFont="1" applyBorder="1" applyAlignment="1" applyProtection="1">
      <alignment horizontal="center"/>
      <protection hidden="1"/>
    </xf>
    <xf numFmtId="1" fontId="7" fillId="0" borderId="12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 hidden="1"/>
    </xf>
    <xf numFmtId="1" fontId="7" fillId="0" borderId="21" xfId="0" applyNumberFormat="1" applyFont="1" applyBorder="1" applyAlignment="1" applyProtection="1">
      <alignment horizontal="center"/>
      <protection hidden="1"/>
    </xf>
    <xf numFmtId="1" fontId="7" fillId="0" borderId="22" xfId="0" applyNumberFormat="1" applyFont="1" applyBorder="1" applyAlignment="1" applyProtection="1">
      <alignment horizontal="center"/>
      <protection hidden="1"/>
    </xf>
    <xf numFmtId="1" fontId="7" fillId="0" borderId="23" xfId="0" applyNumberFormat="1" applyFont="1" applyBorder="1" applyAlignment="1" applyProtection="1">
      <alignment horizontal="center"/>
      <protection hidden="1"/>
    </xf>
    <xf numFmtId="1" fontId="7" fillId="0" borderId="21" xfId="0" applyNumberFormat="1" applyFont="1" applyBorder="1" applyAlignment="1" applyProtection="1">
      <alignment/>
      <protection hidden="1"/>
    </xf>
    <xf numFmtId="1" fontId="7" fillId="0" borderId="22" xfId="0" applyNumberFormat="1" applyFont="1" applyBorder="1" applyAlignment="1" applyProtection="1">
      <alignment/>
      <protection hidden="1"/>
    </xf>
    <xf numFmtId="1" fontId="7" fillId="0" borderId="23" xfId="0" applyNumberFormat="1" applyFont="1" applyBorder="1" applyAlignment="1" applyProtection="1">
      <alignment/>
      <protection hidden="1"/>
    </xf>
    <xf numFmtId="1" fontId="7" fillId="0" borderId="24" xfId="0" applyNumberFormat="1" applyFont="1" applyBorder="1" applyAlignment="1" applyProtection="1">
      <alignment/>
      <protection hidden="1"/>
    </xf>
    <xf numFmtId="1" fontId="7" fillId="0" borderId="25" xfId="0" applyNumberFormat="1" applyFont="1" applyBorder="1" applyAlignment="1" applyProtection="1">
      <alignment/>
      <protection hidden="1"/>
    </xf>
    <xf numFmtId="1" fontId="7" fillId="0" borderId="25" xfId="0" applyNumberFormat="1" applyFont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182" fontId="14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0" fontId="8" fillId="0" borderId="31" xfId="0" applyFont="1" applyBorder="1" applyAlignment="1" applyProtection="1">
      <alignment horizontal="center"/>
      <protection hidden="1"/>
    </xf>
    <xf numFmtId="0" fontId="8" fillId="0" borderId="32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8" fillId="0" borderId="34" xfId="0" applyFont="1" applyBorder="1" applyAlignment="1" applyProtection="1">
      <alignment horizontal="center"/>
      <protection hidden="1"/>
    </xf>
    <xf numFmtId="181" fontId="4" fillId="0" borderId="0" xfId="0" applyNumberFormat="1" applyFont="1" applyAlignment="1" applyProtection="1">
      <alignment horizontal="left"/>
      <protection hidden="1"/>
    </xf>
    <xf numFmtId="2" fontId="10" fillId="2" borderId="35" xfId="0" applyNumberFormat="1" applyFont="1" applyFill="1" applyBorder="1" applyAlignment="1" applyProtection="1">
      <alignment horizontal="center"/>
      <protection hidden="1"/>
    </xf>
    <xf numFmtId="2" fontId="10" fillId="2" borderId="28" xfId="0" applyNumberFormat="1" applyFont="1" applyFill="1" applyBorder="1" applyAlignment="1" applyProtection="1">
      <alignment horizontal="center"/>
      <protection hidden="1"/>
    </xf>
    <xf numFmtId="0" fontId="8" fillId="0" borderId="36" xfId="0" applyFont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87"/>
  <sheetViews>
    <sheetView showGridLines="0" tabSelected="1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Y27" sqref="Y27"/>
    </sheetView>
  </sheetViews>
  <sheetFormatPr defaultColWidth="9.140625" defaultRowHeight="12.75"/>
  <cols>
    <col min="1" max="1" width="4.421875" style="3" customWidth="1"/>
    <col min="2" max="2" width="4.421875" style="3" hidden="1" customWidth="1"/>
    <col min="3" max="51" width="4.421875" style="3" customWidth="1"/>
    <col min="52" max="52" width="4.421875" style="2" customWidth="1"/>
    <col min="53" max="53" width="5.28125" style="2" customWidth="1"/>
    <col min="54" max="16384" width="11.421875" style="2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1:53" ht="20.25">
      <c r="A2" s="4" t="s">
        <v>19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</row>
    <row r="3" spans="1:51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2"/>
      <c r="AL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2"/>
      <c r="AL4" s="1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8" customHeight="1">
      <c r="A5" s="7"/>
      <c r="B5" s="7"/>
      <c r="C5" s="8" t="s">
        <v>9</v>
      </c>
      <c r="D5" s="26">
        <v>60</v>
      </c>
      <c r="E5" s="7" t="s">
        <v>0</v>
      </c>
      <c r="F5" s="70" t="s">
        <v>12</v>
      </c>
      <c r="G5" s="26">
        <v>40</v>
      </c>
      <c r="H5" s="9" t="s">
        <v>0</v>
      </c>
      <c r="I5" s="70"/>
      <c r="J5" s="26">
        <v>21</v>
      </c>
      <c r="K5" s="9" t="s">
        <v>0</v>
      </c>
      <c r="L5" s="9" t="s">
        <v>1</v>
      </c>
      <c r="M5" s="9"/>
      <c r="N5" s="1"/>
      <c r="O5" s="70"/>
      <c r="P5" s="1"/>
      <c r="Q5" s="1"/>
      <c r="R5" s="85">
        <f>C12</f>
        <v>27.81</v>
      </c>
      <c r="S5" s="86"/>
      <c r="T5" s="69" t="s">
        <v>13</v>
      </c>
      <c r="U5" s="71" t="s">
        <v>14</v>
      </c>
      <c r="V5" s="1"/>
      <c r="W5" s="1"/>
      <c r="X5" s="1"/>
      <c r="Y5" s="9"/>
      <c r="Z5" s="1"/>
      <c r="AA5" s="1"/>
      <c r="AB5" s="1"/>
      <c r="AC5" s="1"/>
      <c r="AD5" s="1"/>
      <c r="AE5" s="1"/>
      <c r="AF5" s="1"/>
      <c r="AG5" s="1"/>
      <c r="AH5" s="1"/>
      <c r="AI5" s="1"/>
      <c r="AJ5" s="7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0.75" customHeight="1">
      <c r="A6" s="2"/>
      <c r="B6" s="2"/>
      <c r="C6" s="2"/>
      <c r="N6" s="2"/>
      <c r="O6" s="2"/>
      <c r="P6" s="2"/>
      <c r="Q6" s="2"/>
      <c r="R6" s="2"/>
      <c r="S6" s="2"/>
      <c r="T6" s="2"/>
      <c r="U6" s="2"/>
      <c r="Z6" s="2"/>
      <c r="AA6" s="2"/>
      <c r="AB6" s="2"/>
      <c r="AG6" s="2"/>
      <c r="AH6" s="2"/>
      <c r="AI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2.75">
      <c r="A9" s="10" t="s">
        <v>8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3" s="49" customFormat="1" ht="12.75" hidden="1">
      <c r="A10" s="72" t="s">
        <v>16</v>
      </c>
      <c r="B10" s="51"/>
      <c r="C10" s="51">
        <v>823</v>
      </c>
      <c r="D10" s="51">
        <v>1204</v>
      </c>
      <c r="E10" s="51">
        <v>581</v>
      </c>
      <c r="F10" s="51">
        <v>990</v>
      </c>
      <c r="G10" s="51">
        <v>1446</v>
      </c>
      <c r="H10" s="51">
        <v>669</v>
      </c>
      <c r="I10" s="51">
        <v>1125</v>
      </c>
      <c r="J10" s="51">
        <v>1632</v>
      </c>
      <c r="K10" s="51">
        <v>742</v>
      </c>
      <c r="L10" s="51">
        <v>1255</v>
      </c>
      <c r="M10" s="51">
        <v>1811</v>
      </c>
      <c r="N10" s="51">
        <v>526</v>
      </c>
      <c r="O10" s="51">
        <v>887</v>
      </c>
      <c r="P10" s="51">
        <v>1134</v>
      </c>
      <c r="Q10" s="51">
        <v>1499</v>
      </c>
      <c r="R10" s="51">
        <v>2149</v>
      </c>
      <c r="S10" s="51">
        <v>574</v>
      </c>
      <c r="T10" s="51">
        <v>959</v>
      </c>
      <c r="U10" s="51">
        <v>1219</v>
      </c>
      <c r="V10" s="51">
        <v>1614</v>
      </c>
      <c r="W10" s="51">
        <v>2309</v>
      </c>
      <c r="X10" s="51">
        <v>621</v>
      </c>
      <c r="Y10" s="51">
        <v>1032</v>
      </c>
      <c r="Z10" s="51">
        <v>1302</v>
      </c>
      <c r="AA10" s="51">
        <v>1725</v>
      </c>
      <c r="AB10" s="51">
        <v>2464</v>
      </c>
      <c r="AC10" s="51">
        <v>893</v>
      </c>
      <c r="AD10" s="51">
        <v>1469</v>
      </c>
      <c r="AE10" s="51">
        <v>1776</v>
      </c>
      <c r="AF10" s="51">
        <v>2290</v>
      </c>
      <c r="AG10" s="51">
        <v>3274</v>
      </c>
      <c r="AH10" s="51">
        <v>1870</v>
      </c>
      <c r="AI10" s="51">
        <v>2357</v>
      </c>
      <c r="AJ10" s="49">
        <v>3413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s="50" customFormat="1" ht="12.75" hidden="1">
      <c r="A11" s="73" t="s">
        <v>4</v>
      </c>
      <c r="B11" s="52"/>
      <c r="C11" s="52">
        <v>1.2929</v>
      </c>
      <c r="D11" s="52">
        <v>1.31</v>
      </c>
      <c r="E11" s="52">
        <v>1.2487</v>
      </c>
      <c r="F11" s="52">
        <v>1.3054</v>
      </c>
      <c r="G11" s="52">
        <v>1.3079</v>
      </c>
      <c r="H11" s="52">
        <v>1.299</v>
      </c>
      <c r="I11" s="52">
        <v>1.3178</v>
      </c>
      <c r="J11" s="52">
        <v>1.3061</v>
      </c>
      <c r="K11" s="52">
        <v>1.2937</v>
      </c>
      <c r="L11" s="52">
        <v>1.318</v>
      </c>
      <c r="M11" s="52">
        <v>1.3185</v>
      </c>
      <c r="N11" s="52">
        <v>1.275</v>
      </c>
      <c r="O11" s="52">
        <v>1.287</v>
      </c>
      <c r="P11" s="52">
        <v>1.3256</v>
      </c>
      <c r="Q11" s="52">
        <v>1.3208</v>
      </c>
      <c r="R11" s="52">
        <v>1.3399</v>
      </c>
      <c r="S11" s="52">
        <v>1.2634</v>
      </c>
      <c r="T11" s="52">
        <v>1.2858</v>
      </c>
      <c r="U11" s="52">
        <v>1.3292</v>
      </c>
      <c r="V11" s="52">
        <v>1.3234</v>
      </c>
      <c r="W11" s="52">
        <v>1.3488</v>
      </c>
      <c r="X11" s="52">
        <v>1.2552</v>
      </c>
      <c r="Y11" s="52">
        <v>1.286</v>
      </c>
      <c r="Z11" s="52">
        <v>1.3317</v>
      </c>
      <c r="AA11" s="52">
        <v>1.3269</v>
      </c>
      <c r="AB11" s="52">
        <v>1.3563</v>
      </c>
      <c r="AC11" s="52">
        <v>1.2751</v>
      </c>
      <c r="AD11" s="52">
        <v>1.3147</v>
      </c>
      <c r="AE11" s="52">
        <v>1.3274</v>
      </c>
      <c r="AF11" s="52">
        <v>1.3634</v>
      </c>
      <c r="AG11" s="52">
        <v>1.3746</v>
      </c>
      <c r="AH11" s="52">
        <v>1.3403</v>
      </c>
      <c r="AI11" s="52">
        <v>1.3316</v>
      </c>
      <c r="AJ11" s="50">
        <v>1.3696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1" ht="14.25" hidden="1">
      <c r="A12" s="74" t="s">
        <v>15</v>
      </c>
      <c r="B12" s="12"/>
      <c r="C12" s="84">
        <f>(D5-G5)/(LN((D5-J5)/(G5-J5)))</f>
        <v>27.812</v>
      </c>
      <c r="D12" s="84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4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2.75">
      <c r="A14" s="13" t="s">
        <v>2</v>
      </c>
      <c r="B14" s="75">
        <v>250</v>
      </c>
      <c r="C14" s="87">
        <v>250</v>
      </c>
      <c r="D14" s="83"/>
      <c r="E14" s="81">
        <v>300</v>
      </c>
      <c r="F14" s="82"/>
      <c r="G14" s="83"/>
      <c r="H14" s="78">
        <v>400</v>
      </c>
      <c r="I14" s="79"/>
      <c r="J14" s="80"/>
      <c r="K14" s="78">
        <v>500</v>
      </c>
      <c r="L14" s="79"/>
      <c r="M14" s="79"/>
      <c r="N14" s="79"/>
      <c r="O14" s="80"/>
      <c r="P14" s="81">
        <v>550</v>
      </c>
      <c r="Q14" s="82"/>
      <c r="R14" s="82"/>
      <c r="S14" s="82"/>
      <c r="T14" s="83"/>
      <c r="U14" s="81">
        <v>600</v>
      </c>
      <c r="V14" s="82"/>
      <c r="W14" s="82"/>
      <c r="X14" s="82"/>
      <c r="Y14" s="83"/>
      <c r="Z14" s="81">
        <v>900</v>
      </c>
      <c r="AA14" s="82"/>
      <c r="AB14" s="82"/>
      <c r="AC14" s="82"/>
      <c r="AD14" s="83"/>
      <c r="AE14" s="76">
        <v>950</v>
      </c>
      <c r="AF14" s="76"/>
      <c r="AG14" s="77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2.75">
      <c r="A15" s="14" t="s">
        <v>3</v>
      </c>
      <c r="B15" s="30">
        <v>11</v>
      </c>
      <c r="C15" s="15">
        <v>22</v>
      </c>
      <c r="D15" s="48">
        <v>33</v>
      </c>
      <c r="E15" s="36">
        <v>11</v>
      </c>
      <c r="F15" s="38">
        <v>22</v>
      </c>
      <c r="G15" s="39">
        <v>33</v>
      </c>
      <c r="H15" s="40">
        <v>11</v>
      </c>
      <c r="I15" s="38">
        <v>22</v>
      </c>
      <c r="J15" s="46">
        <v>33</v>
      </c>
      <c r="K15" s="36">
        <v>10</v>
      </c>
      <c r="L15" s="40">
        <v>11</v>
      </c>
      <c r="M15" s="37" t="s">
        <v>10</v>
      </c>
      <c r="N15" s="38">
        <v>22</v>
      </c>
      <c r="O15" s="39">
        <v>33</v>
      </c>
      <c r="P15" s="36">
        <v>10</v>
      </c>
      <c r="Q15" s="40">
        <v>11</v>
      </c>
      <c r="R15" s="37" t="s">
        <v>10</v>
      </c>
      <c r="S15" s="38">
        <v>22</v>
      </c>
      <c r="T15" s="39">
        <v>33</v>
      </c>
      <c r="U15" s="40">
        <v>10</v>
      </c>
      <c r="V15" s="40">
        <v>11</v>
      </c>
      <c r="W15" s="37" t="s">
        <v>10</v>
      </c>
      <c r="X15" s="38">
        <v>22</v>
      </c>
      <c r="Y15" s="46">
        <v>33</v>
      </c>
      <c r="Z15" s="36">
        <v>10</v>
      </c>
      <c r="AA15" s="40">
        <v>11</v>
      </c>
      <c r="AB15" s="37" t="s">
        <v>10</v>
      </c>
      <c r="AC15" s="38">
        <v>22</v>
      </c>
      <c r="AD15" s="39">
        <v>33</v>
      </c>
      <c r="AE15" s="55" t="s">
        <v>10</v>
      </c>
      <c r="AF15" s="42">
        <v>22</v>
      </c>
      <c r="AG15" s="43">
        <v>33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2.75">
      <c r="A16" s="16" t="s">
        <v>5</v>
      </c>
      <c r="B16" s="31" t="s">
        <v>6</v>
      </c>
      <c r="C16" s="18" t="s">
        <v>6</v>
      </c>
      <c r="D16" s="47" t="s">
        <v>6</v>
      </c>
      <c r="E16" s="17" t="s">
        <v>6</v>
      </c>
      <c r="F16" s="41" t="s">
        <v>6</v>
      </c>
      <c r="G16" s="19" t="s">
        <v>6</v>
      </c>
      <c r="H16" s="41" t="s">
        <v>6</v>
      </c>
      <c r="I16" s="41" t="s">
        <v>6</v>
      </c>
      <c r="J16" s="47" t="s">
        <v>6</v>
      </c>
      <c r="K16" s="17" t="s">
        <v>6</v>
      </c>
      <c r="L16" s="41" t="s">
        <v>6</v>
      </c>
      <c r="M16" s="41" t="s">
        <v>6</v>
      </c>
      <c r="N16" s="41" t="s">
        <v>6</v>
      </c>
      <c r="O16" s="19" t="s">
        <v>6</v>
      </c>
      <c r="P16" s="17" t="s">
        <v>6</v>
      </c>
      <c r="Q16" s="41" t="s">
        <v>6</v>
      </c>
      <c r="R16" s="41" t="s">
        <v>6</v>
      </c>
      <c r="S16" s="41" t="s">
        <v>6</v>
      </c>
      <c r="T16" s="19" t="s">
        <v>6</v>
      </c>
      <c r="U16" s="41" t="s">
        <v>6</v>
      </c>
      <c r="V16" s="41" t="s">
        <v>6</v>
      </c>
      <c r="W16" s="41" t="s">
        <v>6</v>
      </c>
      <c r="X16" s="41" t="s">
        <v>6</v>
      </c>
      <c r="Y16" s="47" t="s">
        <v>6</v>
      </c>
      <c r="Z16" s="17" t="s">
        <v>6</v>
      </c>
      <c r="AA16" s="41" t="s">
        <v>6</v>
      </c>
      <c r="AB16" s="41" t="s">
        <v>6</v>
      </c>
      <c r="AC16" s="41" t="s">
        <v>6</v>
      </c>
      <c r="AD16" s="19" t="s">
        <v>6</v>
      </c>
      <c r="AE16" s="41" t="s">
        <v>6</v>
      </c>
      <c r="AF16" s="18" t="s">
        <v>6</v>
      </c>
      <c r="AG16" s="19" t="s">
        <v>6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" customHeight="1">
      <c r="A17" s="20">
        <v>400</v>
      </c>
      <c r="B17" s="32" t="e">
        <f>(Compact_Heizkörper!#REF!)*#REF!/1000</f>
        <v>#REF!</v>
      </c>
      <c r="C17" s="28">
        <f aca="true" t="shared" si="0" ref="C17:C33">(C$10*($C$12/49.833)^C$11)*$A17/1000</f>
        <v>155</v>
      </c>
      <c r="D17" s="54">
        <f aca="true" t="shared" si="1" ref="D17:E22">(D$10*($C$12/49.833)^D$11)*$A17/1000</f>
        <v>224</v>
      </c>
      <c r="E17" s="44">
        <f t="shared" si="1"/>
        <v>112</v>
      </c>
      <c r="F17" s="28">
        <f aca="true" t="shared" si="2" ref="F17:G30">(F$10*($C$12/49.833)^F$11)*$A17/1000</f>
        <v>185</v>
      </c>
      <c r="G17" s="29">
        <f t="shared" si="2"/>
        <v>270</v>
      </c>
      <c r="H17" s="56">
        <f aca="true" t="shared" si="3" ref="H17:H30">(K$10*($C$12/49.833)^K$11)*$A17/1000</f>
        <v>140</v>
      </c>
      <c r="I17" s="28">
        <f aca="true" t="shared" si="4" ref="I17:I30">(L$10*($C$12/49.833)^L$11)*$A17/1000</f>
        <v>233</v>
      </c>
      <c r="J17" s="54">
        <f aca="true" t="shared" si="5" ref="J17:J30">(M$10*($C$12/49.833)^M$11)*$A17/1000</f>
        <v>336</v>
      </c>
      <c r="K17" s="44">
        <f aca="true" t="shared" si="6" ref="K17:K30">(N$10*($C$12/49.833)^N$11)*$A17/1000</f>
        <v>100</v>
      </c>
      <c r="L17" s="28">
        <f aca="true" t="shared" si="7" ref="L17:L30">(O$10*($C$12/49.833)^O$11)*$A17/1000</f>
        <v>167</v>
      </c>
      <c r="M17" s="28">
        <f aca="true" t="shared" si="8" ref="M17:M30">(P$10*($C$12/49.833)^P$11)*$A17/1000</f>
        <v>209</v>
      </c>
      <c r="N17" s="28">
        <f aca="true" t="shared" si="9" ref="N17:N30">(Q$10*($C$12/49.833)^Q$11)*$A17/1000</f>
        <v>278</v>
      </c>
      <c r="O17" s="29">
        <f aca="true" t="shared" si="10" ref="O17:O30">(R$10*($C$12/49.833)^R$11)*$A17/1000</f>
        <v>393</v>
      </c>
      <c r="P17" s="44">
        <f aca="true" t="shared" si="11" ref="P17:P30">(S$10*($C$12/49.833)^S$11)*$A17/1000</f>
        <v>110</v>
      </c>
      <c r="Q17" s="28">
        <f aca="true" t="shared" si="12" ref="Q17:Q30">(T$10*($C$12/49.833)^T$11)*$A17/1000</f>
        <v>181</v>
      </c>
      <c r="R17" s="28">
        <f aca="true" t="shared" si="13" ref="R17:R30">(U$10*($C$12/49.833)^U$11)*$A17/1000</f>
        <v>225</v>
      </c>
      <c r="S17" s="28">
        <f aca="true" t="shared" si="14" ref="S17:S30">(V$10*($C$12/49.833)^V$11)*$A17/1000</f>
        <v>298</v>
      </c>
      <c r="T17" s="29">
        <f aca="true" t="shared" si="15" ref="T17:T30">(W$10*($C$12/49.833)^W$11)*$A17/1000</f>
        <v>421</v>
      </c>
      <c r="U17" s="56">
        <f aca="true" t="shared" si="16" ref="U17:U30">(X$10*($C$12/49.833)^X$11)*$A17/1000</f>
        <v>119</v>
      </c>
      <c r="V17" s="28">
        <f aca="true" t="shared" si="17" ref="V17:V30">(Y$10*($C$12/49.833)^Y$11)*$A17/1000</f>
        <v>195</v>
      </c>
      <c r="W17" s="28">
        <f aca="true" t="shared" si="18" ref="W17:W30">(Z$10*($C$12/49.833)^Z$11)*$A17/1000</f>
        <v>240</v>
      </c>
      <c r="X17" s="28">
        <f aca="true" t="shared" si="19" ref="X17:X30">(AA$10*($C$12/49.833)^AA$11)*$A17/1000</f>
        <v>318</v>
      </c>
      <c r="Y17" s="54">
        <f aca="true" t="shared" si="20" ref="Y17:Y30">(AB$10*($C$12/49.833)^AB$11)*$A17/1000</f>
        <v>447</v>
      </c>
      <c r="Z17" s="44">
        <f aca="true" t="shared" si="21" ref="Z17:Z30">(AC$10*($C$12/49.833)^AC$11)*$A17/1000</f>
        <v>170</v>
      </c>
      <c r="AA17" s="28">
        <f aca="true" t="shared" si="22" ref="AA17:AA30">(AD$10*($C$12/49.833)^AD$11)*$A17/1000</f>
        <v>273</v>
      </c>
      <c r="AB17" s="28">
        <f aca="true" t="shared" si="23" ref="AB17:AB30">(AE$10*($C$12/49.833)^AE$11)*$A17/1000</f>
        <v>328</v>
      </c>
      <c r="AC17" s="28">
        <f aca="true" t="shared" si="24" ref="AC17:AC30">(AF$10*($C$12/49.833)^AF$11)*$A17/1000</f>
        <v>414</v>
      </c>
      <c r="AD17" s="29">
        <f aca="true" t="shared" si="25" ref="AD17:AD30">(AG$10*($C$12/49.833)^AG$11)*$A17/1000</f>
        <v>587</v>
      </c>
      <c r="AE17" s="56">
        <f aca="true" t="shared" si="26" ref="AE17:AE30">(AH$10*($C$12/49.833)^AH$11)*$A17/1000</f>
        <v>342</v>
      </c>
      <c r="AF17" s="28">
        <f aca="true" t="shared" si="27" ref="AF17:AF30">(AI$10*($C$12/49.833)^AI$11)*$A17/1000</f>
        <v>434</v>
      </c>
      <c r="AG17" s="29">
        <f aca="true" t="shared" si="28" ref="AG17:AG30">(AJ$10*($C$12/49.833)^AJ$11)*$A17/1000</f>
        <v>614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" customHeight="1">
      <c r="A18" s="21">
        <v>500</v>
      </c>
      <c r="B18" s="33" t="e">
        <f>(Compact_Heizkörper!#REF!)*#REF!/1000</f>
        <v>#REF!</v>
      </c>
      <c r="C18" s="28">
        <f t="shared" si="0"/>
        <v>194</v>
      </c>
      <c r="D18" s="54">
        <f>(D$10*($C$12/49.833)^D$11)*$A18/1000</f>
        <v>280</v>
      </c>
      <c r="E18" s="44">
        <f>(E$10*($C$12/49.833)^E$11)*$A18/1000</f>
        <v>140</v>
      </c>
      <c r="F18" s="28">
        <f t="shared" si="2"/>
        <v>231</v>
      </c>
      <c r="G18" s="29">
        <f t="shared" si="2"/>
        <v>337</v>
      </c>
      <c r="H18" s="56">
        <f t="shared" si="3"/>
        <v>174</v>
      </c>
      <c r="I18" s="28">
        <f t="shared" si="4"/>
        <v>291</v>
      </c>
      <c r="J18" s="54">
        <f t="shared" si="5"/>
        <v>420</v>
      </c>
      <c r="K18" s="44">
        <f t="shared" si="6"/>
        <v>125</v>
      </c>
      <c r="L18" s="28">
        <f t="shared" si="7"/>
        <v>209</v>
      </c>
      <c r="M18" s="28">
        <f t="shared" si="8"/>
        <v>262</v>
      </c>
      <c r="N18" s="28">
        <f t="shared" si="9"/>
        <v>347</v>
      </c>
      <c r="O18" s="29">
        <f t="shared" si="10"/>
        <v>492</v>
      </c>
      <c r="P18" s="44">
        <f t="shared" si="11"/>
        <v>137</v>
      </c>
      <c r="Q18" s="28">
        <f t="shared" si="12"/>
        <v>227</v>
      </c>
      <c r="R18" s="28">
        <f t="shared" si="13"/>
        <v>281</v>
      </c>
      <c r="S18" s="28">
        <f t="shared" si="14"/>
        <v>373</v>
      </c>
      <c r="T18" s="29">
        <f t="shared" si="15"/>
        <v>526</v>
      </c>
      <c r="U18" s="56">
        <f t="shared" si="16"/>
        <v>149</v>
      </c>
      <c r="V18" s="28">
        <f t="shared" si="17"/>
        <v>244</v>
      </c>
      <c r="W18" s="28">
        <f t="shared" si="18"/>
        <v>299</v>
      </c>
      <c r="X18" s="28">
        <f t="shared" si="19"/>
        <v>398</v>
      </c>
      <c r="Y18" s="54">
        <f t="shared" si="20"/>
        <v>559</v>
      </c>
      <c r="Z18" s="44">
        <f t="shared" si="21"/>
        <v>212</v>
      </c>
      <c r="AA18" s="28">
        <f t="shared" si="22"/>
        <v>341</v>
      </c>
      <c r="AB18" s="28">
        <f t="shared" si="23"/>
        <v>409</v>
      </c>
      <c r="AC18" s="28">
        <f t="shared" si="24"/>
        <v>517</v>
      </c>
      <c r="AD18" s="29">
        <f t="shared" si="25"/>
        <v>734</v>
      </c>
      <c r="AE18" s="56">
        <f t="shared" si="26"/>
        <v>428</v>
      </c>
      <c r="AF18" s="28">
        <f t="shared" si="27"/>
        <v>542</v>
      </c>
      <c r="AG18" s="29">
        <f t="shared" si="28"/>
        <v>768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 customHeight="1">
      <c r="A19" s="21">
        <v>600</v>
      </c>
      <c r="B19" s="33" t="e">
        <f>(Compact_Heizkörper!#REF!)*#REF!/1000</f>
        <v>#REF!</v>
      </c>
      <c r="C19" s="28">
        <f t="shared" si="0"/>
        <v>232</v>
      </c>
      <c r="D19" s="54">
        <f t="shared" si="1"/>
        <v>336</v>
      </c>
      <c r="E19" s="44">
        <f t="shared" si="1"/>
        <v>168</v>
      </c>
      <c r="F19" s="28">
        <f t="shared" si="2"/>
        <v>277</v>
      </c>
      <c r="G19" s="29">
        <f t="shared" si="2"/>
        <v>405</v>
      </c>
      <c r="H19" s="56">
        <f t="shared" si="3"/>
        <v>209</v>
      </c>
      <c r="I19" s="28">
        <f t="shared" si="4"/>
        <v>349</v>
      </c>
      <c r="J19" s="54">
        <f t="shared" si="5"/>
        <v>504</v>
      </c>
      <c r="K19" s="44">
        <f t="shared" si="6"/>
        <v>150</v>
      </c>
      <c r="L19" s="28">
        <f t="shared" si="7"/>
        <v>251</v>
      </c>
      <c r="M19" s="28">
        <f t="shared" si="8"/>
        <v>314</v>
      </c>
      <c r="N19" s="28">
        <f t="shared" si="9"/>
        <v>416</v>
      </c>
      <c r="O19" s="29">
        <f t="shared" si="10"/>
        <v>590</v>
      </c>
      <c r="P19" s="44">
        <f t="shared" si="11"/>
        <v>165</v>
      </c>
      <c r="Q19" s="28">
        <f t="shared" si="12"/>
        <v>272</v>
      </c>
      <c r="R19" s="28">
        <f t="shared" si="13"/>
        <v>337</v>
      </c>
      <c r="S19" s="28">
        <f t="shared" si="14"/>
        <v>448</v>
      </c>
      <c r="T19" s="29">
        <f t="shared" si="15"/>
        <v>631</v>
      </c>
      <c r="U19" s="56">
        <f t="shared" si="16"/>
        <v>179</v>
      </c>
      <c r="V19" s="28">
        <f t="shared" si="17"/>
        <v>292</v>
      </c>
      <c r="W19" s="28">
        <f t="shared" si="18"/>
        <v>359</v>
      </c>
      <c r="X19" s="28">
        <f t="shared" si="19"/>
        <v>477</v>
      </c>
      <c r="Y19" s="54">
        <f t="shared" si="20"/>
        <v>670</v>
      </c>
      <c r="Z19" s="44">
        <f t="shared" si="21"/>
        <v>255</v>
      </c>
      <c r="AA19" s="28">
        <f t="shared" si="22"/>
        <v>409</v>
      </c>
      <c r="AB19" s="28">
        <f t="shared" si="23"/>
        <v>491</v>
      </c>
      <c r="AC19" s="28">
        <f t="shared" si="24"/>
        <v>620</v>
      </c>
      <c r="AD19" s="29">
        <f t="shared" si="25"/>
        <v>881</v>
      </c>
      <c r="AE19" s="56">
        <f t="shared" si="26"/>
        <v>513</v>
      </c>
      <c r="AF19" s="28">
        <f t="shared" si="27"/>
        <v>650</v>
      </c>
      <c r="AG19" s="29">
        <f t="shared" si="28"/>
        <v>921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" customHeight="1">
      <c r="A20" s="21">
        <v>700</v>
      </c>
      <c r="B20" s="33" t="e">
        <f>(Compact_Heizkörper!#REF!)*#REF!/1000</f>
        <v>#REF!</v>
      </c>
      <c r="C20" s="28">
        <f t="shared" si="0"/>
        <v>271</v>
      </c>
      <c r="D20" s="54">
        <f t="shared" si="1"/>
        <v>393</v>
      </c>
      <c r="E20" s="44">
        <f t="shared" si="1"/>
        <v>196</v>
      </c>
      <c r="F20" s="28">
        <f t="shared" si="2"/>
        <v>324</v>
      </c>
      <c r="G20" s="29">
        <f t="shared" si="2"/>
        <v>472</v>
      </c>
      <c r="H20" s="56">
        <f t="shared" si="3"/>
        <v>244</v>
      </c>
      <c r="I20" s="28">
        <f t="shared" si="4"/>
        <v>407</v>
      </c>
      <c r="J20" s="54">
        <f t="shared" si="5"/>
        <v>588</v>
      </c>
      <c r="K20" s="44">
        <f t="shared" si="6"/>
        <v>175</v>
      </c>
      <c r="L20" s="28">
        <f t="shared" si="7"/>
        <v>293</v>
      </c>
      <c r="M20" s="28">
        <f t="shared" si="8"/>
        <v>366</v>
      </c>
      <c r="N20" s="28">
        <f t="shared" si="9"/>
        <v>486</v>
      </c>
      <c r="O20" s="29">
        <f t="shared" si="10"/>
        <v>689</v>
      </c>
      <c r="P20" s="44">
        <f t="shared" si="11"/>
        <v>192</v>
      </c>
      <c r="Q20" s="28">
        <f t="shared" si="12"/>
        <v>317</v>
      </c>
      <c r="R20" s="28">
        <f t="shared" si="13"/>
        <v>393</v>
      </c>
      <c r="S20" s="28">
        <f t="shared" si="14"/>
        <v>522</v>
      </c>
      <c r="T20" s="29">
        <f t="shared" si="15"/>
        <v>736</v>
      </c>
      <c r="U20" s="56">
        <f t="shared" si="16"/>
        <v>209</v>
      </c>
      <c r="V20" s="28">
        <f t="shared" si="17"/>
        <v>341</v>
      </c>
      <c r="W20" s="28">
        <f t="shared" si="18"/>
        <v>419</v>
      </c>
      <c r="X20" s="28">
        <f t="shared" si="19"/>
        <v>557</v>
      </c>
      <c r="Y20" s="54">
        <f t="shared" si="20"/>
        <v>782</v>
      </c>
      <c r="Z20" s="44">
        <f t="shared" si="21"/>
        <v>297</v>
      </c>
      <c r="AA20" s="28">
        <f t="shared" si="22"/>
        <v>478</v>
      </c>
      <c r="AB20" s="28">
        <f t="shared" si="23"/>
        <v>573</v>
      </c>
      <c r="AC20" s="28">
        <f t="shared" si="24"/>
        <v>724</v>
      </c>
      <c r="AD20" s="29">
        <f t="shared" si="25"/>
        <v>1028</v>
      </c>
      <c r="AE20" s="56">
        <f t="shared" si="26"/>
        <v>599</v>
      </c>
      <c r="AF20" s="28">
        <f t="shared" si="27"/>
        <v>759</v>
      </c>
      <c r="AG20" s="29">
        <f t="shared" si="28"/>
        <v>1075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 customHeight="1">
      <c r="A21" s="21">
        <v>800</v>
      </c>
      <c r="B21" s="33" t="e">
        <f>(Compact_Heizkörper!#REF!)*#REF!/1000</f>
        <v>#REF!</v>
      </c>
      <c r="C21" s="28">
        <f t="shared" si="0"/>
        <v>310</v>
      </c>
      <c r="D21" s="54">
        <f t="shared" si="1"/>
        <v>449</v>
      </c>
      <c r="E21" s="44">
        <f t="shared" si="1"/>
        <v>224</v>
      </c>
      <c r="F21" s="28">
        <f t="shared" si="2"/>
        <v>370</v>
      </c>
      <c r="G21" s="29">
        <f t="shared" si="2"/>
        <v>539</v>
      </c>
      <c r="H21" s="56">
        <f t="shared" si="3"/>
        <v>279</v>
      </c>
      <c r="I21" s="28">
        <f t="shared" si="4"/>
        <v>465</v>
      </c>
      <c r="J21" s="54">
        <f t="shared" si="5"/>
        <v>672</v>
      </c>
      <c r="K21" s="44">
        <f t="shared" si="6"/>
        <v>200</v>
      </c>
      <c r="L21" s="28">
        <f t="shared" si="7"/>
        <v>335</v>
      </c>
      <c r="M21" s="28">
        <f t="shared" si="8"/>
        <v>419</v>
      </c>
      <c r="N21" s="28">
        <f t="shared" si="9"/>
        <v>555</v>
      </c>
      <c r="O21" s="29">
        <f t="shared" si="10"/>
        <v>787</v>
      </c>
      <c r="P21" s="44">
        <f t="shared" si="11"/>
        <v>220</v>
      </c>
      <c r="Q21" s="28">
        <f t="shared" si="12"/>
        <v>362</v>
      </c>
      <c r="R21" s="28">
        <f t="shared" si="13"/>
        <v>449</v>
      </c>
      <c r="S21" s="28">
        <f t="shared" si="14"/>
        <v>597</v>
      </c>
      <c r="T21" s="29">
        <f t="shared" si="15"/>
        <v>841</v>
      </c>
      <c r="U21" s="56">
        <f t="shared" si="16"/>
        <v>239</v>
      </c>
      <c r="V21" s="28">
        <f t="shared" si="17"/>
        <v>390</v>
      </c>
      <c r="W21" s="28">
        <f t="shared" si="18"/>
        <v>479</v>
      </c>
      <c r="X21" s="28">
        <f t="shared" si="19"/>
        <v>636</v>
      </c>
      <c r="Y21" s="54">
        <f t="shared" si="20"/>
        <v>894</v>
      </c>
      <c r="Z21" s="44">
        <f t="shared" si="21"/>
        <v>340</v>
      </c>
      <c r="AA21" s="28">
        <f t="shared" si="22"/>
        <v>546</v>
      </c>
      <c r="AB21" s="28">
        <f t="shared" si="23"/>
        <v>655</v>
      </c>
      <c r="AC21" s="28">
        <f t="shared" si="24"/>
        <v>827</v>
      </c>
      <c r="AD21" s="29">
        <f t="shared" si="25"/>
        <v>1175</v>
      </c>
      <c r="AE21" s="56">
        <f t="shared" si="26"/>
        <v>685</v>
      </c>
      <c r="AF21" s="28">
        <f t="shared" si="27"/>
        <v>867</v>
      </c>
      <c r="AG21" s="29">
        <f t="shared" si="28"/>
        <v>1228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 customHeight="1">
      <c r="A22" s="21">
        <v>900</v>
      </c>
      <c r="B22" s="33" t="e">
        <f>(Compact_Heizkörper!#REF!)*#REF!/1000</f>
        <v>#REF!</v>
      </c>
      <c r="C22" s="28">
        <f t="shared" si="0"/>
        <v>348</v>
      </c>
      <c r="D22" s="54">
        <f t="shared" si="1"/>
        <v>505</v>
      </c>
      <c r="E22" s="44">
        <f t="shared" si="1"/>
        <v>252</v>
      </c>
      <c r="F22" s="28">
        <f t="shared" si="2"/>
        <v>416</v>
      </c>
      <c r="G22" s="29">
        <f t="shared" si="2"/>
        <v>607</v>
      </c>
      <c r="H22" s="56">
        <f t="shared" si="3"/>
        <v>314</v>
      </c>
      <c r="I22" s="28">
        <f t="shared" si="4"/>
        <v>524</v>
      </c>
      <c r="J22" s="54">
        <f t="shared" si="5"/>
        <v>755</v>
      </c>
      <c r="K22" s="44">
        <f t="shared" si="6"/>
        <v>225</v>
      </c>
      <c r="L22" s="28">
        <f t="shared" si="7"/>
        <v>377</v>
      </c>
      <c r="M22" s="28">
        <f t="shared" si="8"/>
        <v>471</v>
      </c>
      <c r="N22" s="28">
        <f t="shared" si="9"/>
        <v>624</v>
      </c>
      <c r="O22" s="29">
        <f t="shared" si="10"/>
        <v>885</v>
      </c>
      <c r="P22" s="44">
        <f t="shared" si="11"/>
        <v>247</v>
      </c>
      <c r="Q22" s="28">
        <f t="shared" si="12"/>
        <v>408</v>
      </c>
      <c r="R22" s="28">
        <f t="shared" si="13"/>
        <v>505</v>
      </c>
      <c r="S22" s="28">
        <f t="shared" si="14"/>
        <v>671</v>
      </c>
      <c r="T22" s="29">
        <f t="shared" si="15"/>
        <v>946</v>
      </c>
      <c r="U22" s="56">
        <f t="shared" si="16"/>
        <v>269</v>
      </c>
      <c r="V22" s="28">
        <f t="shared" si="17"/>
        <v>439</v>
      </c>
      <c r="W22" s="28">
        <f t="shared" si="18"/>
        <v>539</v>
      </c>
      <c r="X22" s="28">
        <f t="shared" si="19"/>
        <v>716</v>
      </c>
      <c r="Y22" s="54">
        <f t="shared" si="20"/>
        <v>1005</v>
      </c>
      <c r="Z22" s="44">
        <f t="shared" si="21"/>
        <v>382</v>
      </c>
      <c r="AA22" s="28">
        <f t="shared" si="22"/>
        <v>614</v>
      </c>
      <c r="AB22" s="28">
        <f t="shared" si="23"/>
        <v>737</v>
      </c>
      <c r="AC22" s="28">
        <f t="shared" si="24"/>
        <v>931</v>
      </c>
      <c r="AD22" s="29">
        <f t="shared" si="25"/>
        <v>1322</v>
      </c>
      <c r="AE22" s="56">
        <f t="shared" si="26"/>
        <v>770</v>
      </c>
      <c r="AF22" s="28">
        <f t="shared" si="27"/>
        <v>976</v>
      </c>
      <c r="AG22" s="29">
        <f t="shared" si="28"/>
        <v>1382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 customHeight="1">
      <c r="A23" s="21">
        <v>1000</v>
      </c>
      <c r="B23" s="33" t="e">
        <f>(Compact_Heizkörper!#REF!)*#REF!/1000</f>
        <v>#REF!</v>
      </c>
      <c r="C23" s="28">
        <f t="shared" si="0"/>
        <v>387</v>
      </c>
      <c r="D23" s="54">
        <f aca="true" t="shared" si="29" ref="D23:E27">(D$10*($C$12/49.833)^D$11)*$A23/1000</f>
        <v>561</v>
      </c>
      <c r="E23" s="44">
        <f t="shared" si="29"/>
        <v>280</v>
      </c>
      <c r="F23" s="28">
        <f t="shared" si="2"/>
        <v>462</v>
      </c>
      <c r="G23" s="29">
        <f t="shared" si="2"/>
        <v>674</v>
      </c>
      <c r="H23" s="56">
        <f t="shared" si="3"/>
        <v>349</v>
      </c>
      <c r="I23" s="28">
        <f t="shared" si="4"/>
        <v>582</v>
      </c>
      <c r="J23" s="54">
        <f t="shared" si="5"/>
        <v>839</v>
      </c>
      <c r="K23" s="44">
        <f t="shared" si="6"/>
        <v>250</v>
      </c>
      <c r="L23" s="28">
        <f t="shared" si="7"/>
        <v>419</v>
      </c>
      <c r="M23" s="28">
        <f t="shared" si="8"/>
        <v>523</v>
      </c>
      <c r="N23" s="28">
        <f t="shared" si="9"/>
        <v>694</v>
      </c>
      <c r="O23" s="29">
        <f t="shared" si="10"/>
        <v>984</v>
      </c>
      <c r="P23" s="44">
        <f t="shared" si="11"/>
        <v>275</v>
      </c>
      <c r="Q23" s="28">
        <f t="shared" si="12"/>
        <v>453</v>
      </c>
      <c r="R23" s="28">
        <f t="shared" si="13"/>
        <v>561</v>
      </c>
      <c r="S23" s="28">
        <f t="shared" si="14"/>
        <v>746</v>
      </c>
      <c r="T23" s="29">
        <f t="shared" si="15"/>
        <v>1051</v>
      </c>
      <c r="U23" s="56">
        <f t="shared" si="16"/>
        <v>299</v>
      </c>
      <c r="V23" s="28">
        <f t="shared" si="17"/>
        <v>487</v>
      </c>
      <c r="W23" s="28">
        <f t="shared" si="18"/>
        <v>599</v>
      </c>
      <c r="X23" s="28">
        <f t="shared" si="19"/>
        <v>796</v>
      </c>
      <c r="Y23" s="54">
        <f t="shared" si="20"/>
        <v>1117</v>
      </c>
      <c r="Z23" s="44">
        <f t="shared" si="21"/>
        <v>425</v>
      </c>
      <c r="AA23" s="28">
        <f t="shared" si="22"/>
        <v>682</v>
      </c>
      <c r="AB23" s="28">
        <f t="shared" si="23"/>
        <v>819</v>
      </c>
      <c r="AC23" s="28">
        <f t="shared" si="24"/>
        <v>1034</v>
      </c>
      <c r="AD23" s="29">
        <f t="shared" si="25"/>
        <v>1469</v>
      </c>
      <c r="AE23" s="56">
        <f t="shared" si="26"/>
        <v>856</v>
      </c>
      <c r="AF23" s="28">
        <f t="shared" si="27"/>
        <v>1084</v>
      </c>
      <c r="AG23" s="29">
        <f t="shared" si="28"/>
        <v>1535</v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 customHeight="1">
      <c r="A24" s="21">
        <v>1100</v>
      </c>
      <c r="B24" s="33" t="e">
        <f>(Compact_Heizkörper!#REF!)*#REF!/1000</f>
        <v>#REF!</v>
      </c>
      <c r="C24" s="28">
        <f t="shared" si="0"/>
        <v>426</v>
      </c>
      <c r="D24" s="54">
        <f t="shared" si="29"/>
        <v>617</v>
      </c>
      <c r="E24" s="44">
        <f t="shared" si="29"/>
        <v>309</v>
      </c>
      <c r="F24" s="28">
        <f t="shared" si="2"/>
        <v>509</v>
      </c>
      <c r="G24" s="29">
        <f t="shared" si="2"/>
        <v>742</v>
      </c>
      <c r="H24" s="56">
        <f t="shared" si="3"/>
        <v>384</v>
      </c>
      <c r="I24" s="28">
        <f t="shared" si="4"/>
        <v>640</v>
      </c>
      <c r="J24" s="54">
        <f t="shared" si="5"/>
        <v>923</v>
      </c>
      <c r="K24" s="44">
        <f t="shared" si="6"/>
        <v>275</v>
      </c>
      <c r="L24" s="28">
        <f t="shared" si="7"/>
        <v>461</v>
      </c>
      <c r="M24" s="28">
        <f t="shared" si="8"/>
        <v>576</v>
      </c>
      <c r="N24" s="28">
        <f t="shared" si="9"/>
        <v>763</v>
      </c>
      <c r="O24" s="29">
        <f t="shared" si="10"/>
        <v>1082</v>
      </c>
      <c r="P24" s="44">
        <f t="shared" si="11"/>
        <v>302</v>
      </c>
      <c r="Q24" s="28">
        <f t="shared" si="12"/>
        <v>498</v>
      </c>
      <c r="R24" s="28">
        <f t="shared" si="13"/>
        <v>618</v>
      </c>
      <c r="S24" s="28">
        <f t="shared" si="14"/>
        <v>821</v>
      </c>
      <c r="T24" s="29">
        <f t="shared" si="15"/>
        <v>1157</v>
      </c>
      <c r="U24" s="56">
        <f t="shared" si="16"/>
        <v>329</v>
      </c>
      <c r="V24" s="28">
        <f t="shared" si="17"/>
        <v>536</v>
      </c>
      <c r="W24" s="28">
        <f t="shared" si="18"/>
        <v>659</v>
      </c>
      <c r="X24" s="28">
        <f t="shared" si="19"/>
        <v>875</v>
      </c>
      <c r="Y24" s="54">
        <f t="shared" si="20"/>
        <v>1229</v>
      </c>
      <c r="Z24" s="44">
        <f t="shared" si="21"/>
        <v>467</v>
      </c>
      <c r="AA24" s="28">
        <f t="shared" si="22"/>
        <v>751</v>
      </c>
      <c r="AB24" s="28">
        <f t="shared" si="23"/>
        <v>901</v>
      </c>
      <c r="AC24" s="28">
        <f t="shared" si="24"/>
        <v>1137</v>
      </c>
      <c r="AD24" s="29">
        <f t="shared" si="25"/>
        <v>1615</v>
      </c>
      <c r="AE24" s="56">
        <f t="shared" si="26"/>
        <v>941</v>
      </c>
      <c r="AF24" s="28">
        <f t="shared" si="27"/>
        <v>1193</v>
      </c>
      <c r="AG24" s="29">
        <f t="shared" si="28"/>
        <v>1689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" customHeight="1">
      <c r="A25" s="21">
        <v>1200</v>
      </c>
      <c r="B25" s="33" t="e">
        <f>(Compact_Heizkörper!#REF!)*#REF!/1000</f>
        <v>#REF!</v>
      </c>
      <c r="C25" s="28">
        <f t="shared" si="0"/>
        <v>465</v>
      </c>
      <c r="D25" s="54">
        <f t="shared" si="29"/>
        <v>673</v>
      </c>
      <c r="E25" s="44">
        <f t="shared" si="29"/>
        <v>337</v>
      </c>
      <c r="F25" s="28">
        <f t="shared" si="2"/>
        <v>555</v>
      </c>
      <c r="G25" s="29">
        <f t="shared" si="2"/>
        <v>809</v>
      </c>
      <c r="H25" s="56">
        <f t="shared" si="3"/>
        <v>419</v>
      </c>
      <c r="I25" s="28">
        <f t="shared" si="4"/>
        <v>698</v>
      </c>
      <c r="J25" s="54">
        <f t="shared" si="5"/>
        <v>1007</v>
      </c>
      <c r="K25" s="44">
        <f t="shared" si="6"/>
        <v>300</v>
      </c>
      <c r="L25" s="28">
        <f t="shared" si="7"/>
        <v>502</v>
      </c>
      <c r="M25" s="28">
        <f t="shared" si="8"/>
        <v>628</v>
      </c>
      <c r="N25" s="28">
        <f t="shared" si="9"/>
        <v>833</v>
      </c>
      <c r="O25" s="29">
        <f t="shared" si="10"/>
        <v>1180</v>
      </c>
      <c r="P25" s="44">
        <f t="shared" si="11"/>
        <v>330</v>
      </c>
      <c r="Q25" s="28">
        <f t="shared" si="12"/>
        <v>544</v>
      </c>
      <c r="R25" s="28">
        <f t="shared" si="13"/>
        <v>674</v>
      </c>
      <c r="S25" s="28">
        <f t="shared" si="14"/>
        <v>895</v>
      </c>
      <c r="T25" s="29">
        <f t="shared" si="15"/>
        <v>1262</v>
      </c>
      <c r="U25" s="56">
        <f t="shared" si="16"/>
        <v>358</v>
      </c>
      <c r="V25" s="28">
        <f t="shared" si="17"/>
        <v>585</v>
      </c>
      <c r="W25" s="28">
        <f t="shared" si="18"/>
        <v>719</v>
      </c>
      <c r="X25" s="28">
        <f t="shared" si="19"/>
        <v>955</v>
      </c>
      <c r="Y25" s="54">
        <f t="shared" si="20"/>
        <v>1341</v>
      </c>
      <c r="Z25" s="44">
        <f t="shared" si="21"/>
        <v>509</v>
      </c>
      <c r="AA25" s="28">
        <f t="shared" si="22"/>
        <v>819</v>
      </c>
      <c r="AB25" s="28">
        <f t="shared" si="23"/>
        <v>983</v>
      </c>
      <c r="AC25" s="28">
        <f t="shared" si="24"/>
        <v>1241</v>
      </c>
      <c r="AD25" s="29">
        <f t="shared" si="25"/>
        <v>1762</v>
      </c>
      <c r="AE25" s="56">
        <f t="shared" si="26"/>
        <v>1027</v>
      </c>
      <c r="AF25" s="28">
        <f t="shared" si="27"/>
        <v>1301</v>
      </c>
      <c r="AG25" s="29">
        <f t="shared" si="28"/>
        <v>1843</v>
      </c>
      <c r="AH25" s="2"/>
      <c r="AI25" s="2"/>
      <c r="AJ25" s="2"/>
      <c r="AK25" s="2"/>
      <c r="AL25" s="2"/>
      <c r="AM25" s="2"/>
      <c r="AN25" s="2"/>
      <c r="AO25" s="2"/>
      <c r="AR25" s="23">
        <v>2000</v>
      </c>
      <c r="AS25" s="23">
        <v>2000</v>
      </c>
      <c r="AT25" s="23">
        <v>2000</v>
      </c>
      <c r="AU25" s="23">
        <v>2000</v>
      </c>
      <c r="AV25" s="23">
        <v>2000</v>
      </c>
      <c r="AW25" s="23">
        <v>2000</v>
      </c>
      <c r="AX25" s="2"/>
      <c r="AY25" s="2"/>
    </row>
    <row r="26" spans="1:51" ht="15" customHeight="1" hidden="1">
      <c r="A26" s="21">
        <v>1300</v>
      </c>
      <c r="B26" s="33" t="e">
        <f>(Compact_Heizkörper!#REF!)*#REF!/1000</f>
        <v>#REF!</v>
      </c>
      <c r="C26" s="28">
        <f t="shared" si="0"/>
        <v>503</v>
      </c>
      <c r="D26" s="54">
        <f t="shared" si="29"/>
        <v>729</v>
      </c>
      <c r="E26" s="44">
        <f t="shared" si="29"/>
        <v>365</v>
      </c>
      <c r="F26" s="28">
        <f t="shared" si="2"/>
        <v>601</v>
      </c>
      <c r="G26" s="29">
        <f t="shared" si="2"/>
        <v>877</v>
      </c>
      <c r="H26" s="56">
        <f t="shared" si="3"/>
        <v>454</v>
      </c>
      <c r="I26" s="28">
        <f t="shared" si="4"/>
        <v>756</v>
      </c>
      <c r="J26" s="54">
        <f t="shared" si="5"/>
        <v>1091</v>
      </c>
      <c r="K26" s="44">
        <f t="shared" si="6"/>
        <v>325</v>
      </c>
      <c r="L26" s="28">
        <f t="shared" si="7"/>
        <v>544</v>
      </c>
      <c r="M26" s="28">
        <f t="shared" si="8"/>
        <v>680</v>
      </c>
      <c r="N26" s="28">
        <f t="shared" si="9"/>
        <v>902</v>
      </c>
      <c r="O26" s="29">
        <f t="shared" si="10"/>
        <v>1279</v>
      </c>
      <c r="P26" s="44">
        <f t="shared" si="11"/>
        <v>357</v>
      </c>
      <c r="Q26" s="28">
        <f t="shared" si="12"/>
        <v>589</v>
      </c>
      <c r="R26" s="28">
        <f t="shared" si="13"/>
        <v>730</v>
      </c>
      <c r="S26" s="28">
        <f t="shared" si="14"/>
        <v>970</v>
      </c>
      <c r="T26" s="29">
        <f t="shared" si="15"/>
        <v>1367</v>
      </c>
      <c r="U26" s="56">
        <f t="shared" si="16"/>
        <v>388</v>
      </c>
      <c r="V26" s="28">
        <f t="shared" si="17"/>
        <v>634</v>
      </c>
      <c r="W26" s="28">
        <f t="shared" si="18"/>
        <v>778</v>
      </c>
      <c r="X26" s="28">
        <f t="shared" si="19"/>
        <v>1034</v>
      </c>
      <c r="Y26" s="54">
        <f t="shared" si="20"/>
        <v>1452</v>
      </c>
      <c r="Z26" s="44">
        <f t="shared" si="21"/>
        <v>552</v>
      </c>
      <c r="AA26" s="28">
        <f t="shared" si="22"/>
        <v>887</v>
      </c>
      <c r="AB26" s="28">
        <f t="shared" si="23"/>
        <v>1065</v>
      </c>
      <c r="AC26" s="28">
        <f t="shared" si="24"/>
        <v>1344</v>
      </c>
      <c r="AD26" s="29">
        <f t="shared" si="25"/>
        <v>1909</v>
      </c>
      <c r="AE26" s="56">
        <f t="shared" si="26"/>
        <v>1113</v>
      </c>
      <c r="AF26" s="28">
        <f t="shared" si="27"/>
        <v>1409</v>
      </c>
      <c r="AG26" s="29">
        <f t="shared" si="28"/>
        <v>1996</v>
      </c>
      <c r="AH26" s="2"/>
      <c r="AI26" s="2"/>
      <c r="AJ26" s="2"/>
      <c r="AK26" s="2"/>
      <c r="AL26" s="2"/>
      <c r="AM26" s="2"/>
      <c r="AN26" s="2"/>
      <c r="AO26" s="2"/>
      <c r="AR26" s="23">
        <v>2200</v>
      </c>
      <c r="AS26" s="23">
        <v>2200</v>
      </c>
      <c r="AT26" s="23">
        <v>2200</v>
      </c>
      <c r="AU26" s="23">
        <v>2200</v>
      </c>
      <c r="AV26" s="23">
        <v>2200</v>
      </c>
      <c r="AW26" s="23">
        <v>2200</v>
      </c>
      <c r="AX26" s="23">
        <v>2000</v>
      </c>
      <c r="AY26" s="2"/>
    </row>
    <row r="27" spans="1:51" ht="15" customHeight="1">
      <c r="A27" s="21">
        <v>1400</v>
      </c>
      <c r="B27" s="33" t="e">
        <f>(Compact_Heizkörper!#REF!)*#REF!/1000</f>
        <v>#REF!</v>
      </c>
      <c r="C27" s="28">
        <f t="shared" si="0"/>
        <v>542</v>
      </c>
      <c r="D27" s="54">
        <f t="shared" si="29"/>
        <v>785</v>
      </c>
      <c r="E27" s="44">
        <f t="shared" si="29"/>
        <v>393</v>
      </c>
      <c r="F27" s="28">
        <f t="shared" si="2"/>
        <v>647</v>
      </c>
      <c r="G27" s="29">
        <f t="shared" si="2"/>
        <v>944</v>
      </c>
      <c r="H27" s="56">
        <f t="shared" si="3"/>
        <v>488</v>
      </c>
      <c r="I27" s="28">
        <f t="shared" si="4"/>
        <v>815</v>
      </c>
      <c r="J27" s="54">
        <f t="shared" si="5"/>
        <v>1175</v>
      </c>
      <c r="K27" s="44">
        <f t="shared" si="6"/>
        <v>350</v>
      </c>
      <c r="L27" s="28">
        <f t="shared" si="7"/>
        <v>586</v>
      </c>
      <c r="M27" s="28">
        <f t="shared" si="8"/>
        <v>733</v>
      </c>
      <c r="N27" s="28">
        <f t="shared" si="9"/>
        <v>971</v>
      </c>
      <c r="O27" s="29">
        <f t="shared" si="10"/>
        <v>1377</v>
      </c>
      <c r="P27" s="44">
        <f t="shared" si="11"/>
        <v>385</v>
      </c>
      <c r="Q27" s="28">
        <f t="shared" si="12"/>
        <v>634</v>
      </c>
      <c r="R27" s="28">
        <f t="shared" si="13"/>
        <v>786</v>
      </c>
      <c r="S27" s="28">
        <f t="shared" si="14"/>
        <v>1044</v>
      </c>
      <c r="T27" s="29">
        <f t="shared" si="15"/>
        <v>1472</v>
      </c>
      <c r="U27" s="56">
        <f t="shared" si="16"/>
        <v>418</v>
      </c>
      <c r="V27" s="28">
        <f t="shared" si="17"/>
        <v>682</v>
      </c>
      <c r="W27" s="28">
        <f t="shared" si="18"/>
        <v>838</v>
      </c>
      <c r="X27" s="28">
        <f t="shared" si="19"/>
        <v>1114</v>
      </c>
      <c r="Y27" s="54">
        <f t="shared" si="20"/>
        <v>1564</v>
      </c>
      <c r="Z27" s="44">
        <f t="shared" si="21"/>
        <v>594</v>
      </c>
      <c r="AA27" s="28">
        <f t="shared" si="22"/>
        <v>955</v>
      </c>
      <c r="AB27" s="28">
        <f t="shared" si="23"/>
        <v>1146</v>
      </c>
      <c r="AC27" s="28">
        <f t="shared" si="24"/>
        <v>1448</v>
      </c>
      <c r="AD27" s="29">
        <f t="shared" si="25"/>
        <v>2056</v>
      </c>
      <c r="AE27" s="56">
        <f t="shared" si="26"/>
        <v>1198</v>
      </c>
      <c r="AF27" s="28">
        <f t="shared" si="27"/>
        <v>1518</v>
      </c>
      <c r="AG27" s="29">
        <f t="shared" si="28"/>
        <v>2150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3">
        <v>2200</v>
      </c>
      <c r="AY27" s="2"/>
    </row>
    <row r="28" spans="1:51" ht="15" customHeight="1">
      <c r="A28" s="21">
        <v>1600</v>
      </c>
      <c r="B28" s="33" t="e">
        <f>(Compact_Heizkörper!#REF!)*#REF!/1000</f>
        <v>#REF!</v>
      </c>
      <c r="C28" s="28">
        <f t="shared" si="0"/>
        <v>620</v>
      </c>
      <c r="D28" s="54">
        <f aca="true" t="shared" si="30" ref="D28:E32">(D$10*($C$12/49.833)^D$11)*$A28/1000</f>
        <v>897</v>
      </c>
      <c r="E28" s="44">
        <f t="shared" si="30"/>
        <v>449</v>
      </c>
      <c r="F28" s="28">
        <f t="shared" si="2"/>
        <v>740</v>
      </c>
      <c r="G28" s="29">
        <f t="shared" si="2"/>
        <v>1079</v>
      </c>
      <c r="H28" s="56">
        <f t="shared" si="3"/>
        <v>558</v>
      </c>
      <c r="I28" s="28">
        <f t="shared" si="4"/>
        <v>931</v>
      </c>
      <c r="J28" s="54">
        <f t="shared" si="5"/>
        <v>1343</v>
      </c>
      <c r="K28" s="44">
        <f t="shared" si="6"/>
        <v>400</v>
      </c>
      <c r="L28" s="28">
        <f t="shared" si="7"/>
        <v>670</v>
      </c>
      <c r="M28" s="28">
        <f t="shared" si="8"/>
        <v>837</v>
      </c>
      <c r="N28" s="28">
        <f t="shared" si="9"/>
        <v>1110</v>
      </c>
      <c r="O28" s="29">
        <f t="shared" si="10"/>
        <v>1574</v>
      </c>
      <c r="P28" s="44">
        <f t="shared" si="11"/>
        <v>440</v>
      </c>
      <c r="Q28" s="28">
        <f t="shared" si="12"/>
        <v>725</v>
      </c>
      <c r="R28" s="28">
        <f t="shared" si="13"/>
        <v>898</v>
      </c>
      <c r="S28" s="28">
        <f t="shared" si="14"/>
        <v>1194</v>
      </c>
      <c r="T28" s="29">
        <f t="shared" si="15"/>
        <v>1682</v>
      </c>
      <c r="U28" s="56">
        <f t="shared" si="16"/>
        <v>478</v>
      </c>
      <c r="V28" s="28">
        <f t="shared" si="17"/>
        <v>780</v>
      </c>
      <c r="W28" s="28">
        <f t="shared" si="18"/>
        <v>958</v>
      </c>
      <c r="X28" s="28">
        <f t="shared" si="19"/>
        <v>1273</v>
      </c>
      <c r="Y28" s="54">
        <f t="shared" si="20"/>
        <v>1787</v>
      </c>
      <c r="Z28" s="44">
        <f t="shared" si="21"/>
        <v>679</v>
      </c>
      <c r="AA28" s="28">
        <f t="shared" si="22"/>
        <v>1092</v>
      </c>
      <c r="AB28" s="28">
        <f t="shared" si="23"/>
        <v>1310</v>
      </c>
      <c r="AC28" s="28">
        <f t="shared" si="24"/>
        <v>1654</v>
      </c>
      <c r="AD28" s="29">
        <f t="shared" si="25"/>
        <v>2350</v>
      </c>
      <c r="AE28" s="56">
        <f t="shared" si="26"/>
        <v>1369</v>
      </c>
      <c r="AF28" s="28">
        <f t="shared" si="27"/>
        <v>1735</v>
      </c>
      <c r="AG28" s="29">
        <f t="shared" si="28"/>
        <v>2457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5" customHeight="1">
      <c r="A29" s="21">
        <v>1800</v>
      </c>
      <c r="B29" s="33" t="e">
        <f>(Compact_Heizkörper!#REF!)*#REF!/1000</f>
        <v>#REF!</v>
      </c>
      <c r="C29" s="28">
        <f t="shared" si="0"/>
        <v>697</v>
      </c>
      <c r="D29" s="54">
        <f t="shared" si="30"/>
        <v>1009</v>
      </c>
      <c r="E29" s="44">
        <f t="shared" si="30"/>
        <v>505</v>
      </c>
      <c r="F29" s="28">
        <f t="shared" si="2"/>
        <v>832</v>
      </c>
      <c r="G29" s="29">
        <f t="shared" si="2"/>
        <v>1214</v>
      </c>
      <c r="H29" s="56">
        <f t="shared" si="3"/>
        <v>628</v>
      </c>
      <c r="I29" s="28">
        <f t="shared" si="4"/>
        <v>1047</v>
      </c>
      <c r="J29" s="54">
        <f t="shared" si="5"/>
        <v>1511</v>
      </c>
      <c r="K29" s="44">
        <f t="shared" si="6"/>
        <v>450</v>
      </c>
      <c r="L29" s="28">
        <f t="shared" si="7"/>
        <v>754</v>
      </c>
      <c r="M29" s="28">
        <f t="shared" si="8"/>
        <v>942</v>
      </c>
      <c r="N29" s="28">
        <f t="shared" si="9"/>
        <v>1249</v>
      </c>
      <c r="O29" s="29">
        <f t="shared" si="10"/>
        <v>1771</v>
      </c>
      <c r="P29" s="44">
        <f t="shared" si="11"/>
        <v>495</v>
      </c>
      <c r="Q29" s="28">
        <f t="shared" si="12"/>
        <v>815</v>
      </c>
      <c r="R29" s="28">
        <f t="shared" si="13"/>
        <v>1011</v>
      </c>
      <c r="S29" s="28">
        <f t="shared" si="14"/>
        <v>1343</v>
      </c>
      <c r="T29" s="29">
        <f t="shared" si="15"/>
        <v>1893</v>
      </c>
      <c r="U29" s="56">
        <f t="shared" si="16"/>
        <v>538</v>
      </c>
      <c r="V29" s="28">
        <f t="shared" si="17"/>
        <v>877</v>
      </c>
      <c r="W29" s="28">
        <f t="shared" si="18"/>
        <v>1078</v>
      </c>
      <c r="X29" s="28">
        <f t="shared" si="19"/>
        <v>1432</v>
      </c>
      <c r="Y29" s="54">
        <f t="shared" si="20"/>
        <v>2011</v>
      </c>
      <c r="Z29" s="44">
        <f t="shared" si="21"/>
        <v>764</v>
      </c>
      <c r="AA29" s="28">
        <f t="shared" si="22"/>
        <v>1228</v>
      </c>
      <c r="AB29" s="28">
        <f t="shared" si="23"/>
        <v>1474</v>
      </c>
      <c r="AC29" s="28">
        <f t="shared" si="24"/>
        <v>1861</v>
      </c>
      <c r="AD29" s="29">
        <f t="shared" si="25"/>
        <v>2644</v>
      </c>
      <c r="AE29" s="56">
        <f t="shared" si="26"/>
        <v>1540</v>
      </c>
      <c r="AF29" s="28">
        <f t="shared" si="27"/>
        <v>1951</v>
      </c>
      <c r="AG29" s="29">
        <f t="shared" si="28"/>
        <v>2764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5" customHeight="1">
      <c r="A30" s="21">
        <v>2000</v>
      </c>
      <c r="B30" s="33" t="e">
        <f>(Compact_Heizkörper!#REF!)*#REF!/1000</f>
        <v>#REF!</v>
      </c>
      <c r="C30" s="28">
        <f t="shared" si="0"/>
        <v>774</v>
      </c>
      <c r="D30" s="54">
        <f t="shared" si="30"/>
        <v>1122</v>
      </c>
      <c r="E30" s="44">
        <f t="shared" si="30"/>
        <v>561</v>
      </c>
      <c r="F30" s="28">
        <f t="shared" si="2"/>
        <v>925</v>
      </c>
      <c r="G30" s="29">
        <f t="shared" si="2"/>
        <v>1349</v>
      </c>
      <c r="H30" s="56">
        <f t="shared" si="3"/>
        <v>698</v>
      </c>
      <c r="I30" s="28">
        <f t="shared" si="4"/>
        <v>1164</v>
      </c>
      <c r="J30" s="54">
        <f t="shared" si="5"/>
        <v>1679</v>
      </c>
      <c r="K30" s="44">
        <f t="shared" si="6"/>
        <v>500</v>
      </c>
      <c r="L30" s="28">
        <f t="shared" si="7"/>
        <v>837</v>
      </c>
      <c r="M30" s="28">
        <f t="shared" si="8"/>
        <v>1047</v>
      </c>
      <c r="N30" s="28">
        <f t="shared" si="9"/>
        <v>1388</v>
      </c>
      <c r="O30" s="29">
        <f t="shared" si="10"/>
        <v>1967</v>
      </c>
      <c r="P30" s="44">
        <f t="shared" si="11"/>
        <v>549</v>
      </c>
      <c r="Q30" s="28">
        <f t="shared" si="12"/>
        <v>906</v>
      </c>
      <c r="R30" s="28">
        <f t="shared" si="13"/>
        <v>1123</v>
      </c>
      <c r="S30" s="28">
        <f t="shared" si="14"/>
        <v>1492</v>
      </c>
      <c r="T30" s="29">
        <f t="shared" si="15"/>
        <v>2103</v>
      </c>
      <c r="U30" s="56">
        <f t="shared" si="16"/>
        <v>597</v>
      </c>
      <c r="V30" s="28">
        <f t="shared" si="17"/>
        <v>975</v>
      </c>
      <c r="W30" s="28">
        <f t="shared" si="18"/>
        <v>1198</v>
      </c>
      <c r="X30" s="28">
        <f t="shared" si="19"/>
        <v>1591</v>
      </c>
      <c r="Y30" s="54">
        <f t="shared" si="20"/>
        <v>2234</v>
      </c>
      <c r="Z30" s="44">
        <f t="shared" si="21"/>
        <v>849</v>
      </c>
      <c r="AA30" s="28">
        <f t="shared" si="22"/>
        <v>1365</v>
      </c>
      <c r="AB30" s="28">
        <f t="shared" si="23"/>
        <v>1638</v>
      </c>
      <c r="AC30" s="28">
        <f t="shared" si="24"/>
        <v>2068</v>
      </c>
      <c r="AD30" s="29">
        <f t="shared" si="25"/>
        <v>2937</v>
      </c>
      <c r="AE30" s="56">
        <f t="shared" si="26"/>
        <v>1712</v>
      </c>
      <c r="AF30" s="28">
        <f t="shared" si="27"/>
        <v>2168</v>
      </c>
      <c r="AG30" s="29">
        <f t="shared" si="28"/>
        <v>3071</v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5" customHeight="1">
      <c r="A31" s="21">
        <v>2200</v>
      </c>
      <c r="B31" s="33" t="e">
        <f>(Compact_Heizkörper!#REF!)*#REF!/1000</f>
        <v>#REF!</v>
      </c>
      <c r="C31" s="28">
        <f t="shared" si="0"/>
        <v>852</v>
      </c>
      <c r="D31" s="54">
        <f t="shared" si="30"/>
        <v>1234</v>
      </c>
      <c r="E31" s="44">
        <f t="shared" si="30"/>
        <v>617</v>
      </c>
      <c r="F31" s="28">
        <f aca="true" t="shared" si="31" ref="F31:G33">(F$10*($C$12/49.833)^F$11)*$A31/1000</f>
        <v>1017</v>
      </c>
      <c r="G31" s="29">
        <f t="shared" si="31"/>
        <v>1484</v>
      </c>
      <c r="H31" s="56">
        <f aca="true" t="shared" si="32" ref="H31:Q33">(K$10*($C$12/49.833)^K$11)*$A31/1000</f>
        <v>768</v>
      </c>
      <c r="I31" s="28">
        <f t="shared" si="32"/>
        <v>1280</v>
      </c>
      <c r="J31" s="54">
        <f t="shared" si="32"/>
        <v>1847</v>
      </c>
      <c r="K31" s="44">
        <f t="shared" si="32"/>
        <v>550</v>
      </c>
      <c r="L31" s="28">
        <f t="shared" si="32"/>
        <v>921</v>
      </c>
      <c r="M31" s="28">
        <f t="shared" si="32"/>
        <v>1152</v>
      </c>
      <c r="N31" s="28">
        <f t="shared" si="32"/>
        <v>1526</v>
      </c>
      <c r="O31" s="29">
        <f t="shared" si="32"/>
        <v>2164</v>
      </c>
      <c r="P31" s="44">
        <f t="shared" si="32"/>
        <v>604</v>
      </c>
      <c r="Q31" s="28">
        <f t="shared" si="32"/>
        <v>997</v>
      </c>
      <c r="R31" s="28">
        <f aca="true" t="shared" si="33" ref="R31:Y33">(U$10*($C$12/49.833)^U$11)*$A31/1000</f>
        <v>1235</v>
      </c>
      <c r="S31" s="28">
        <f t="shared" si="33"/>
        <v>1641</v>
      </c>
      <c r="T31" s="29">
        <f t="shared" si="33"/>
        <v>2313</v>
      </c>
      <c r="U31" s="56">
        <f t="shared" si="33"/>
        <v>657</v>
      </c>
      <c r="V31" s="28">
        <f t="shared" si="33"/>
        <v>1072</v>
      </c>
      <c r="W31" s="28">
        <f t="shared" si="33"/>
        <v>1317</v>
      </c>
      <c r="X31" s="28">
        <f t="shared" si="33"/>
        <v>1750</v>
      </c>
      <c r="Y31" s="54">
        <f t="shared" si="33"/>
        <v>2458</v>
      </c>
      <c r="Z31" s="58" t="s">
        <v>7</v>
      </c>
      <c r="AA31" s="53" t="s">
        <v>7</v>
      </c>
      <c r="AB31" s="53" t="s">
        <v>7</v>
      </c>
      <c r="AC31" s="53" t="s">
        <v>7</v>
      </c>
      <c r="AD31" s="59" t="s">
        <v>7</v>
      </c>
      <c r="AE31" s="57" t="s">
        <v>7</v>
      </c>
      <c r="AF31" s="53" t="s">
        <v>7</v>
      </c>
      <c r="AG31" s="59" t="s">
        <v>7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5" customHeight="1">
      <c r="A32" s="21">
        <v>2600</v>
      </c>
      <c r="B32" s="33" t="e">
        <f>(Compact_Heizkörper!#REF!)*#REF!/1000</f>
        <v>#REF!</v>
      </c>
      <c r="C32" s="28">
        <f t="shared" si="0"/>
        <v>1007</v>
      </c>
      <c r="D32" s="54">
        <f t="shared" si="30"/>
        <v>1458</v>
      </c>
      <c r="E32" s="44">
        <f t="shared" si="30"/>
        <v>729</v>
      </c>
      <c r="F32" s="28">
        <f t="shared" si="31"/>
        <v>1202</v>
      </c>
      <c r="G32" s="29">
        <f t="shared" si="31"/>
        <v>1753</v>
      </c>
      <c r="H32" s="56">
        <f t="shared" si="32"/>
        <v>907</v>
      </c>
      <c r="I32" s="28">
        <f t="shared" si="32"/>
        <v>1513</v>
      </c>
      <c r="J32" s="54">
        <f t="shared" si="32"/>
        <v>2182</v>
      </c>
      <c r="K32" s="44">
        <f t="shared" si="32"/>
        <v>650</v>
      </c>
      <c r="L32" s="28">
        <f t="shared" si="32"/>
        <v>1089</v>
      </c>
      <c r="M32" s="28">
        <f t="shared" si="32"/>
        <v>1361</v>
      </c>
      <c r="N32" s="28">
        <f t="shared" si="32"/>
        <v>1804</v>
      </c>
      <c r="O32" s="29">
        <f t="shared" si="32"/>
        <v>2558</v>
      </c>
      <c r="P32" s="44">
        <f t="shared" si="32"/>
        <v>714</v>
      </c>
      <c r="Q32" s="28">
        <f t="shared" si="32"/>
        <v>1178</v>
      </c>
      <c r="R32" s="28">
        <f t="shared" si="33"/>
        <v>1460</v>
      </c>
      <c r="S32" s="28">
        <f t="shared" si="33"/>
        <v>1939</v>
      </c>
      <c r="T32" s="29">
        <f t="shared" si="33"/>
        <v>2734</v>
      </c>
      <c r="U32" s="56">
        <f t="shared" si="33"/>
        <v>777</v>
      </c>
      <c r="V32" s="28">
        <f t="shared" si="33"/>
        <v>1267</v>
      </c>
      <c r="W32" s="28">
        <f t="shared" si="33"/>
        <v>1557</v>
      </c>
      <c r="X32" s="28">
        <f t="shared" si="33"/>
        <v>2069</v>
      </c>
      <c r="Y32" s="54">
        <f t="shared" si="33"/>
        <v>2905</v>
      </c>
      <c r="Z32" s="58" t="s">
        <v>7</v>
      </c>
      <c r="AA32" s="53" t="s">
        <v>7</v>
      </c>
      <c r="AB32" s="53" t="s">
        <v>7</v>
      </c>
      <c r="AC32" s="53" t="s">
        <v>7</v>
      </c>
      <c r="AD32" s="59" t="s">
        <v>7</v>
      </c>
      <c r="AE32" s="57" t="s">
        <v>7</v>
      </c>
      <c r="AF32" s="53" t="s">
        <v>7</v>
      </c>
      <c r="AG32" s="59" t="s">
        <v>7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2.75">
      <c r="A33" s="22">
        <v>3000</v>
      </c>
      <c r="B33" s="34" t="e">
        <f>(Compact_Heizkörper!#REF!)*#REF!/1000</f>
        <v>#REF!</v>
      </c>
      <c r="C33" s="64">
        <f t="shared" si="0"/>
        <v>1162</v>
      </c>
      <c r="D33" s="66">
        <f>(D$10*($C$12/49.833)^D$11)*$A33/1000</f>
        <v>1682</v>
      </c>
      <c r="E33" s="63">
        <f>(E$10*($C$12/49.833)^E$11)*$A33/1000</f>
        <v>841</v>
      </c>
      <c r="F33" s="64">
        <f t="shared" si="31"/>
        <v>1387</v>
      </c>
      <c r="G33" s="65">
        <f t="shared" si="31"/>
        <v>2023</v>
      </c>
      <c r="H33" s="67">
        <f t="shared" si="32"/>
        <v>1047</v>
      </c>
      <c r="I33" s="64">
        <f t="shared" si="32"/>
        <v>1746</v>
      </c>
      <c r="J33" s="66">
        <f t="shared" si="32"/>
        <v>2518</v>
      </c>
      <c r="K33" s="63">
        <f t="shared" si="32"/>
        <v>750</v>
      </c>
      <c r="L33" s="64">
        <f t="shared" si="32"/>
        <v>1256</v>
      </c>
      <c r="M33" s="64">
        <f t="shared" si="32"/>
        <v>1570</v>
      </c>
      <c r="N33" s="64">
        <f t="shared" si="32"/>
        <v>2082</v>
      </c>
      <c r="O33" s="65">
        <f t="shared" si="32"/>
        <v>2951</v>
      </c>
      <c r="P33" s="63">
        <f t="shared" si="32"/>
        <v>824</v>
      </c>
      <c r="Q33" s="64">
        <f t="shared" si="32"/>
        <v>1359</v>
      </c>
      <c r="R33" s="64">
        <f t="shared" si="33"/>
        <v>1684</v>
      </c>
      <c r="S33" s="64">
        <f t="shared" si="33"/>
        <v>2238</v>
      </c>
      <c r="T33" s="65">
        <f t="shared" si="33"/>
        <v>3154</v>
      </c>
      <c r="U33" s="67">
        <f t="shared" si="33"/>
        <v>896</v>
      </c>
      <c r="V33" s="64">
        <f t="shared" si="33"/>
        <v>1462</v>
      </c>
      <c r="W33" s="64">
        <f t="shared" si="33"/>
        <v>1797</v>
      </c>
      <c r="X33" s="64">
        <f t="shared" si="33"/>
        <v>2387</v>
      </c>
      <c r="Y33" s="66">
        <f t="shared" si="33"/>
        <v>3351</v>
      </c>
      <c r="Z33" s="60" t="s">
        <v>7</v>
      </c>
      <c r="AA33" s="61" t="s">
        <v>7</v>
      </c>
      <c r="AB33" s="61" t="s">
        <v>7</v>
      </c>
      <c r="AC33" s="61" t="s">
        <v>7</v>
      </c>
      <c r="AD33" s="62" t="s">
        <v>7</v>
      </c>
      <c r="AE33" s="68" t="s">
        <v>7</v>
      </c>
      <c r="AF33" s="61" t="s">
        <v>7</v>
      </c>
      <c r="AG33" s="62" t="s">
        <v>7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4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90" ht="12.75">
      <c r="A35" s="25" t="s">
        <v>17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BB35" s="23">
        <v>2000</v>
      </c>
      <c r="BC35" s="23">
        <v>2000</v>
      </c>
      <c r="BD35" s="23">
        <v>2000</v>
      </c>
      <c r="BE35" s="23">
        <v>2000</v>
      </c>
      <c r="BF35" s="23">
        <v>2000</v>
      </c>
      <c r="BG35" s="23">
        <v>2000</v>
      </c>
      <c r="BH35" s="23">
        <v>2000</v>
      </c>
      <c r="BI35" s="23">
        <v>2000</v>
      </c>
      <c r="BJ35" s="23">
        <v>2000</v>
      </c>
      <c r="BK35" s="23">
        <v>2000</v>
      </c>
      <c r="BL35" s="23">
        <v>2000</v>
      </c>
      <c r="BM35" s="23">
        <v>2000</v>
      </c>
      <c r="BN35" s="23">
        <v>2000</v>
      </c>
      <c r="BO35" s="23">
        <v>2000</v>
      </c>
      <c r="BP35" s="23">
        <v>2000</v>
      </c>
      <c r="BQ35" s="23">
        <v>2000</v>
      </c>
      <c r="BR35" s="23">
        <v>2000</v>
      </c>
      <c r="BS35" s="23">
        <v>2000</v>
      </c>
      <c r="BT35" s="23">
        <v>2000</v>
      </c>
      <c r="BU35" s="23">
        <v>2000</v>
      </c>
      <c r="BV35" s="23">
        <v>2000</v>
      </c>
      <c r="BW35" s="23">
        <v>2000</v>
      </c>
      <c r="BX35" s="23">
        <v>2000</v>
      </c>
      <c r="BY35" s="23">
        <v>2000</v>
      </c>
      <c r="BZ35" s="23">
        <v>2000</v>
      </c>
      <c r="CA35" s="23">
        <v>2000</v>
      </c>
      <c r="CB35" s="23">
        <v>2000</v>
      </c>
      <c r="CC35" s="23">
        <v>2000</v>
      </c>
      <c r="CD35" s="23">
        <v>2000</v>
      </c>
      <c r="CE35" s="23">
        <v>2000</v>
      </c>
      <c r="CF35" s="23">
        <v>2000</v>
      </c>
      <c r="CG35" s="23">
        <v>2000</v>
      </c>
      <c r="CH35" s="23">
        <v>2000</v>
      </c>
      <c r="CI35" s="23">
        <v>2000</v>
      </c>
      <c r="CJ35" s="23">
        <v>2000</v>
      </c>
      <c r="CK35" s="23">
        <v>2000</v>
      </c>
      <c r="CL35" s="23">
        <v>2000</v>
      </c>
    </row>
    <row r="36" spans="1:90" ht="12.75">
      <c r="A36" s="25" t="s">
        <v>18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BB36" s="23">
        <v>2200</v>
      </c>
      <c r="BC36" s="23">
        <v>2200</v>
      </c>
      <c r="BD36" s="23">
        <v>2200</v>
      </c>
      <c r="BE36" s="23">
        <v>2200</v>
      </c>
      <c r="BF36" s="23">
        <v>2200</v>
      </c>
      <c r="BG36" s="23">
        <v>2200</v>
      </c>
      <c r="BH36" s="23">
        <v>2200</v>
      </c>
      <c r="BI36" s="23">
        <v>2200</v>
      </c>
      <c r="BJ36" s="23">
        <v>2200</v>
      </c>
      <c r="BK36" s="23">
        <v>2200</v>
      </c>
      <c r="BL36" s="23">
        <v>2200</v>
      </c>
      <c r="BM36" s="23">
        <v>2200</v>
      </c>
      <c r="BN36" s="23">
        <v>2200</v>
      </c>
      <c r="BO36" s="23">
        <v>2200</v>
      </c>
      <c r="BP36" s="23">
        <v>2200</v>
      </c>
      <c r="BQ36" s="23">
        <v>2200</v>
      </c>
      <c r="BR36" s="23">
        <v>2200</v>
      </c>
      <c r="BS36" s="23">
        <v>2200</v>
      </c>
      <c r="BT36" s="23">
        <v>2200</v>
      </c>
      <c r="BU36" s="23">
        <v>2200</v>
      </c>
      <c r="BV36" s="23">
        <v>2200</v>
      </c>
      <c r="BW36" s="23">
        <v>2200</v>
      </c>
      <c r="BX36" s="23">
        <v>2200</v>
      </c>
      <c r="BY36" s="23">
        <v>2200</v>
      </c>
      <c r="BZ36" s="23">
        <v>2200</v>
      </c>
      <c r="CA36" s="23">
        <v>2200</v>
      </c>
      <c r="CB36" s="23">
        <v>2200</v>
      </c>
      <c r="CC36" s="23">
        <v>2200</v>
      </c>
      <c r="CD36" s="23">
        <v>2200</v>
      </c>
      <c r="CE36" s="23">
        <v>2200</v>
      </c>
      <c r="CF36" s="23">
        <v>2200</v>
      </c>
      <c r="CG36" s="23">
        <v>2200</v>
      </c>
      <c r="CH36" s="23">
        <v>2200</v>
      </c>
      <c r="CI36" s="23">
        <v>2200</v>
      </c>
      <c r="CJ36" s="23">
        <v>2200</v>
      </c>
      <c r="CK36" s="23">
        <v>2200</v>
      </c>
      <c r="CL36" s="23">
        <v>2200</v>
      </c>
    </row>
    <row r="37" spans="1:51" ht="12.75">
      <c r="A37" s="45"/>
      <c r="B37" s="35" t="s">
        <v>11</v>
      </c>
      <c r="C37" s="27"/>
      <c r="D37" s="27"/>
      <c r="E37" s="27"/>
      <c r="F37" s="27"/>
      <c r="G37" s="27"/>
      <c r="H37" s="27"/>
      <c r="I37" s="27"/>
      <c r="J37" s="2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4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BA70" s="24"/>
    </row>
    <row r="71" spans="1:5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4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4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6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2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6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6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4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4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4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3:51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3:51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3:51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3:51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3:51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3:51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3:51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3:51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3:51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3:51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3:51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3:5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3:5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3:5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3:5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3:5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3:5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3:5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3:5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3:5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3:51" ht="4.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3:5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3:5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3:5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3:5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3:5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3:5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3:5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3:5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3:5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3:5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3:5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3:5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3:5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3:5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3:5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3:5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3:5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3:5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3:5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3:51" ht="4.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3:5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3:51" ht="4.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3:5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3:5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3:51" ht="6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3:5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3:51" ht="6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3:51" ht="6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3:51" ht="18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3:51" ht="4.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3:5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3:5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3:51" ht="4.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3:5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3:5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3:5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3:5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3:51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3:51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3:51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3:51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3:51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3:51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3:51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3:36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3:36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3:36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3:36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3:36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3:36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3:36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3:36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3:36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ht="4.5" customHeight="1"/>
    <row r="210" ht="4.5" customHeight="1"/>
    <row r="230" ht="4.5" customHeight="1"/>
    <row r="232" ht="4.5" customHeight="1"/>
  </sheetData>
  <sheetProtection password="CACD" sheet="1" objects="1" scenarios="1"/>
  <mergeCells count="10">
    <mergeCell ref="C12:D12"/>
    <mergeCell ref="R5:S5"/>
    <mergeCell ref="C14:D14"/>
    <mergeCell ref="E14:G14"/>
    <mergeCell ref="H14:J14"/>
    <mergeCell ref="AE14:AG14"/>
    <mergeCell ref="K14:O14"/>
    <mergeCell ref="P14:T14"/>
    <mergeCell ref="U14:Y14"/>
    <mergeCell ref="Z14:AD14"/>
  </mergeCells>
  <printOptions horizontalCentered="1" verticalCentered="1"/>
  <pageMargins left="0.5905511811023623" right="0.1968503937007874" top="0.3937007874015748" bottom="0.5905511811023623" header="0.11811023622047245" footer="0.11811023622047245"/>
  <pageSetup fitToHeight="1" fitToWidth="1" horizontalDpi="300" verticalDpi="300" orientation="landscape" pageOrder="overThenDown" paperSize="9" scale="73" r:id="rId1"/>
  <headerFooter alignWithMargins="0">
    <oddFooter>&amp;L&amp;6OKL 06/02&amp;C&amp;6&amp;D&amp;R&amp;6&amp;F/&amp;A</oddFooter>
  </headerFooter>
  <rowBreaks count="3" manualBreakCount="3">
    <brk id="77" max="65535" man="1"/>
    <brk id="154" max="65535" man="1"/>
    <brk id="23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WMO</dc:creator>
  <cp:keywords/>
  <dc:description/>
  <cp:lastModifiedBy>Oleg</cp:lastModifiedBy>
  <cp:lastPrinted>2002-06-26T14:21:10Z</cp:lastPrinted>
  <dcterms:created xsi:type="dcterms:W3CDTF">1997-10-08T13:32:36Z</dcterms:created>
  <dcterms:modified xsi:type="dcterms:W3CDTF">2006-10-16T10:56:48Z</dcterms:modified>
  <cp:category/>
  <cp:version/>
  <cp:contentType/>
  <cp:contentStatus/>
</cp:coreProperties>
</file>